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50" windowHeight="8925" activeTab="0"/>
  </bookViews>
  <sheets>
    <sheet name="ΑΝΑΦΟΡΑ ΑΝΑ ΜΕΤΡΟ" sheetId="1" r:id="rId1"/>
  </sheets>
  <definedNames>
    <definedName name="_xlnm.Print_Area" localSheetId="0">'ΑΝΑΦΟΡΑ ΑΝΑ ΜΕΤΡΟ'!$A$1:$K$49</definedName>
  </definedNames>
  <calcPr fullCalcOnLoad="1"/>
</workbook>
</file>

<file path=xl/sharedStrings.xml><?xml version="1.0" encoding="utf-8"?>
<sst xmlns="http://schemas.openxmlformats.org/spreadsheetml/2006/main" count="153" uniqueCount="79">
  <si>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</si>
  <si>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</si>
  <si>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</si>
  <si>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</si>
  <si>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</si>
  <si>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</si>
  <si>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</si>
  <si>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</si>
  <si>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</si>
  <si>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ΠΡΟΫΠΟΛΟΓΙΣΘΕΙΣΑ ΔΗΜΟΣΙΑ ΔΑΠΑΝΗ 
(Α)</t>
  </si>
  <si>
    <t>ΔΗΜΟΣΙΑ ΔΑΠΑΝΗ ΕΝΤΑΓΜΕΝΩΝ ΈΡΓΩΝ                      (Β)</t>
  </si>
  <si>
    <t>ΔΗΜΟΣΙΑ ΔΑΠΑΝΗ ΝΟΜΙΚΩΝ ΔΕΣΜΕΥΣΕΩΝ             (Γ)</t>
  </si>
  <si>
    <t>% ΕΝΤΑΓΜΕΝΩΝ / ΔΗΜ ΔΑΠ (=Β/Α)</t>
  </si>
  <si>
    <t>% ΝΟΜ ΔΕΣΜ / ΕΝΤΑΓΜΕΝΩΝ (=Γ/Β)</t>
  </si>
  <si>
    <t>% ΝΟΜ ΔΕΣΜ / ΔΗΜ ΔΑΠ (=Γ/Α)</t>
  </si>
  <si>
    <t>ΤΕΧΝΙΚΗ ΒΟΗΘΕΙΑ</t>
  </si>
  <si>
    <t>010</t>
  </si>
  <si>
    <t>011</t>
  </si>
  <si>
    <t>012</t>
  </si>
  <si>
    <t>013</t>
  </si>
  <si>
    <t>014</t>
  </si>
  <si>
    <t>ΣΥΝΟΛΑ</t>
  </si>
  <si>
    <t>ΜΕΛΕΤΕΣ ΩΡΙΜΑΝΣΗΣ ΚΑΙ ΠΡΟΕΤΟΙΜΑΣΙΑΣ</t>
  </si>
  <si>
    <t>ΤΟΠΙΚΕΣ ΠΡΩΤΟΒΟΥΛΙΕΣ ΑΠΑΣΧΟΛΗΣΗΣ</t>
  </si>
  <si>
    <t>ΔΑΣΟΚΟΜΙΑ</t>
  </si>
  <si>
    <t>ΟΡΘΟΛΟΓΙΚΗ ΑΞΙΟΠΟΙΗΣΗ ΥΔΑΤΙΝΩΝ ΠΟΡΩΝ</t>
  </si>
  <si>
    <t>ΜΕΤΡΟ</t>
  </si>
  <si>
    <t>ΤΙΤΛΟΣ ΜΕΤΡΟΥ</t>
  </si>
  <si>
    <t>ΑΞΟΝΑΣ</t>
  </si>
  <si>
    <t>ΤΙΤΛΟΣ ΑΞΟΝΑ</t>
  </si>
  <si>
    <t>ΧΡΗΜΑΤΟΔΟΤΙΚΟ ΜΕΣΟ</t>
  </si>
  <si>
    <t>ΕΓΤΠΕ-Π</t>
  </si>
  <si>
    <t>ΠΡΟΣΤΑΣΙΑ ΤΟΥ ΠΕΡΙΒΑΛΛΟΝΤΟΣ ΣΕ ΣΥΝΔΥΑΣΜΟ ΜΕ ΤΗΝ ΔΑΣΟΚΟΜΙΑ, ΤΗ ΓΕΩΡΓΙΑ, ΤΗΝ ΔΙΑΤΗΡΗΣΗ ΤΟΥ ΤΟΠΙΟΥ ΚΑΘΩΣ ΚΑΙ ΤΗΝ ΒΕΛΤΙΩΣΗ ΤΩΝ</t>
  </si>
  <si>
    <t>ΠΑΡΕΜΒΑΣΕΙΣ ΑΝΑΠΤΥΞΗΣ ΑΝΘΡΩΠΙΝΟΥ ΔΥΝΑΜΙΚΟΥ ΣΕ ΤΟΠΙΚΕΣ ΖΩΝΕΣ ΑΣΤΙΚΩΝ ΚΑΙ ΗΜΙΑΣΤΙΚΩΝ ΚΕΝΤΡΩΝ</t>
  </si>
  <si>
    <t>ΑΝΑΔΑΣΜΟΙ - ΠΑΡΑΛΛΗΛΑ ΕΡΓΑ</t>
  </si>
  <si>
    <t>ΛΟΙΠΕΣ ΥΠΟΔΟΜΕΣ ΣΧΕΤΙΚΑ ΜΕ ΤΗΝ ΑΝΑΠΤΥΞΗ ΤΗΣ ΓΕΩΡΓΙΑΣ</t>
  </si>
  <si>
    <t>ΒΑΣΙΚΕΣ ΥΠΗΡΕΣΙΕΣ ΣΤΗΝ ΑΓΡΟΤΙΚΗ ΟΙΚΟΝΟΜΙΑ</t>
  </si>
  <si>
    <t>ΕΜΠΟΡΙΑ ΠΡΟΪΟΝΤΩΝ ΠΟΙΟΤΗΤΑΣ</t>
  </si>
  <si>
    <t>ΑΝΑΚΑΙΝΗΣΗ ΧΩΡΙΩΝ</t>
  </si>
  <si>
    <t>ΑΡΣΗ ΤΗΣ ΑΠΟΜΟΝΩΣΗΣ ΤΩΝ ΟΡΕΙΝΩΝ ΠΕΡΙΟΧΩΝ</t>
  </si>
  <si>
    <t>ΕΝΙΣΧΥΣΗ - ΒΕΛΤΙΩΣΗ ΥΠΟΔΟΜΩΝ ΑΛΙΕΙΑΣ</t>
  </si>
  <si>
    <t>ΠΑΡΕΜΒΑΣΕΙΣ ΑΝΑΠΤΥΞΗΣ ΑΝΘΡΩΠΙΝΟΥ ΔΥΝΑΜΙΚΟΥ ΓΙΑ ΤΗΝ ΑΝΑΠΤΥΞΗ ΤΗΣ ΥΠΑΙΘΡΟΥ</t>
  </si>
  <si>
    <t>ΥΔΑΤΙΚΟ ΠΕΡΙΒΑΛΛΟΝ - ΣΤΕΡΕΑ ΑΠΟΒΛΗΤΑ - ΥΓΡΑ ΑΠΟΒΛΗΤΑ</t>
  </si>
  <si>
    <t>ΑΞΙΟΠΟΙΗΣΗ ΦΥΣΙΚΩΝ ΠΟΡΩΝ</t>
  </si>
  <si>
    <t>ΔΡΑΣΕΙΣ ΑΝΑΠΤΥΞΗΣ ΠΟΛΙΤΙΣΤΙΚΟΥ ΤΟΥΡΙΣΜΟΥ</t>
  </si>
  <si>
    <t>ΑΝΑΔΕΙΞΗ ΚΑΙ ΠΡΟΒΟΛΗ ΤΩΝ ΤΟΥΡΙΣΤΙΚΩΝ ΠΟΡΩΝ - ΑΝΑΒΑΘΜΙΣΗ ΒΕΛΤΙΩΣΗ ΤΟΥΡΙΣΤΙΚΗΣ ΥΠΟΔΟΜΗΣ</t>
  </si>
  <si>
    <t>ΕΝΙΣΧΥΣΗ ΜΕΤΑΦΟΡΩΝ</t>
  </si>
  <si>
    <t>ΕΝΙΣΧΥΣΗ ΥΠΗΡΕΣΙΩΝ ΥΓΕΙΑΣ</t>
  </si>
  <si>
    <t>ΕΝΙΣΧΥΣΗ ΥΠΗΡΕΣΙΩΝ ΚΟΙΝΩΝΙΚΗΣ ΦΡΟΝΤΙΔΑΣ</t>
  </si>
  <si>
    <t>ΑΝΑΒΑΘΜΙΣΗ ΥΠΟΔΟΜΗΣ ΚΑΙ ΕΞΟΠΛΙΣΜΟΥ ΣΤΗΝ ΕΚΠΑΙΔΕΥΣΗ</t>
  </si>
  <si>
    <t>ΧΩΡΟΤΑΞΙΑ - ΠΟΛΕΟΔΟΜΙΑ</t>
  </si>
  <si>
    <t>ΟΛΟΚΛΗΡΩΜΕΝΕΣ ΠΑΡΕΜΒΑΣΕΙΣ ΑΣΤΙΚΗΣ ΑΝΑΠΤΥΞΗΣ ΣΕ ΤΟΠΙΚΕΣ ΖΩΝΕΣ ΜΙΚΡΗΣ ΚΛΙΜΑΚΑΣ</t>
  </si>
  <si>
    <t>ΕΝΙΣΧΥΣΗ - ΕΚΣΥΓΧΡΟΝΙΣΜΟΣ ΒΙΟΜΗΧΑΝΙΚΩΝ ΥΠΟΔΟΜΩΝ</t>
  </si>
  <si>
    <t>ΚΙΝΗΤΡΑ ΓΙΑ ΠΑΡΑΓΩΓΙΚΕΣ ΕΠΕΝΔΥΣΕΙΣ</t>
  </si>
  <si>
    <t>ΕΝΙΣΧΥΣΗ ΜΙΚΡΟΜΕΣΑΙΩΝ ΚΑΙ ΠΟΛΥ ΜΙΚΡΩΝ ΕΠΙΧΕΙΡΗΣΕΩΝ</t>
  </si>
  <si>
    <t>ΕΝΙΣΧΥΣΗ ΚΑΙ ΕΚΣΥΓΧΡΟΝΙΣΜΟΣ ΤΟΥΡΙΣΤΙΚΩΝ ΚΑΤΑΛΥΜΑΤΩΝ</t>
  </si>
  <si>
    <t>ΕΝΙΣΧΥΣΗ ΤΗΣ ΑΝΤΑΓΩΝΙΣΤΙΚΟΤΗΤΑΣ ΤΟΥΡΙΣΤΙΚΩΝ ΜΜΕ</t>
  </si>
  <si>
    <t>ΔΙΕΥΡΥΝΣΗ ΚΑΙ ΕΚΣΥΓΧΡΟΝΙΣΜΟΣ ΤΟΥ ΜΕΤΑΠΟΙΗΤΙΚΟΥ ΤΟΜΕΑ ΚΑΙ ΤΗΣ ΕΠΙΧΕΙΡΗΜΑΤΙΚΗΣ ΚΑΙ ΕΞΑΓΩΓΙΚΗΣ ΔΡΑΣΤΗΡΙΟΤΗΤΑΣ</t>
  </si>
  <si>
    <t>ΕΝΙΣΧΥΣΗ ΔΡΑΣΕΩΝ ΤΗΣ ΚΑΙΝΟΤΟΜΙΑΣ ΚΑΙ ΤΗΣ ΚΟΙΝΩΝΙΑΣ ΤΗΣ ΠΛΗΡΟΦΟΡΙΑΣ</t>
  </si>
  <si>
    <t>ΑΝΑΠΤΥΞΗ ΑΝΘΡΩΠΙΝΩΝ ΠΟΡΩΝ ΣΤΟΥΣ ΤΟΜΕΙΣ ΠΡΟΤΕΡΑΙΟΤΗΤΑΣ ΤΟΥ ΠΕΠ</t>
  </si>
  <si>
    <t>ΤΕΧΝΙΚΗ ΒΟΗΘΕΙΑ  ΕΤΠΑ</t>
  </si>
  <si>
    <t>ΤΕΧΝΙΚΗ ΒΟΗΘΕΙΑ  ΕΓΤΠΕ</t>
  </si>
  <si>
    <t>ΤΕΧΝΙΚΗ ΒΟΗΘΕΙΑ  ΕΚΤ</t>
  </si>
  <si>
    <t>ΜΕΙΩΣΗ ΤΩΝ ΕΝΤΟΝΩΝ ΦΑΙΝΟΜΕΝΩΝ ΔΥΪΣΜΟΥ ΜΕ ΕΜΦΑΣΗ ΣΤΙΣ ΟΡΕΙΝΕΣ ΚΑΙ ΑΓΡΟΤΙΚΕΣ ΠΕΡΙΟΧΕΣ</t>
  </si>
  <si>
    <t>ΠΡΟΣΤΑΣΙΑ ΠΕΡΙΒΑΛΛΟΝΤΟΣ. ΑΞΙΟΠΟΙΗΣΗ ΤΩΝ ΠΟΛΙΤΙΣΤΙΚΩΝ-ΙΣΤΟΡΙΚΩΝ ΠΛΕΟΝΕΚΤΗΜΑΤΩΝ ΚΑΙ ΤΟΥ ΤΟΥΡΙΣΤΙΚΟΥ ΠΡΟΪΟΝΤΟΣ</t>
  </si>
  <si>
    <t>ΒΑΣΙΚΕΣ ΚΑΙ ΚΟΙΝΩΝΙΚΕΣ ΥΠΟΔΟΜΕΣ. ΕΝΙΣΧΥΣΗ ΤΟΥ ΑΝΑΠΤΥΞΙΑΚΟΥ ΡΟΛΟΥ ΤΩΝ ΑΣΤΙΚΩΝ ΚΕΝΤΡΩΝ</t>
  </si>
  <si>
    <t>ΕΝΙΣΧΥΣΗ-ΕΚΣΥΓΧΡΟΝΙΣΜΟΣ ΤΩΝ ΕΠΙΧΕΙΡΗΣΕΩΝ ΚΑΙ ΔΙΑΣΥΝΔΕΣΗ ΜΕ ΤΗΝ ΤΟΠΙΚΗ ΟΙΚΟΝΟΜΙΑ</t>
  </si>
  <si>
    <t>ΑΝΘΡΩΠΙΝΟ ΔΥΝΑΜΙΚΟ</t>
  </si>
  <si>
    <t>ΕΠΕΝΔΥΣΕΙΣ ΣΤΙΣ ΓΕΩΡΓΙΚΕΣ ΕΚΜΕΤΑΛΛΕΥΣΕΙΣ</t>
  </si>
  <si>
    <t>ΥΓΕΙΑ - ΠΡΟΝΟΙΑ</t>
  </si>
  <si>
    <t>ΕΝΘΑΡΡΥΝΣΗ ΤΩΝ ΤΟΥΡΙΣΤΙΚΩΝ ΚΑΙ ΒΙΟΤΕΧΝΙΚΩΝ ΔΡΑΣΤΗΡΙΟΤΗΤΩΝ</t>
  </si>
  <si>
    <t>19</t>
  </si>
  <si>
    <t>Π.Ε.Π. ΣΤΕΡΕΑΣ ΕΛΛΑΔΑΣ</t>
  </si>
  <si>
    <t>ΕΤΠΑ</t>
  </si>
  <si>
    <t>ΕΚΤ</t>
  </si>
  <si>
    <t>ΥΠΗΡΕΣΙΕΣ ΦΡΟΝΤΙΔΑΣ ΓΙΑ ΤΗΝ ΠΡΟΩΘΗΣΗ ΤΩΝ ΙΣΩΝ ΕΥΚΑΙΡΙΩΝ</t>
  </si>
  <si>
    <t>ΣΥΝΟΛΑ ΑΝΑ ΤΑΜΕΙΟ</t>
  </si>
  <si>
    <t>ΕΝΙΣΧΥΣΗ ΕΠΙΧΕΙΡΗΜΑΤΙΚΟΤΗΤΑΣ</t>
  </si>
  <si>
    <t>ΜΕΛΕΤΕΣ ΩΡΙΜΑΝΣΗΣ ΚΑΙ ΠΡΟΕΤΟΙΜΑΣΙΑΣ ΥΠΟΔΟΜΩΝ ΓΙΑ ΤΗΝ Δ ΠΡΟΓΡΑΜΜΑΤΙΚΗ ΠΕΡΙΟΔΟΥΠΟ</t>
  </si>
</sst>
</file>

<file path=xl/styles.xml><?xml version="1.0" encoding="utf-8"?>
<styleSheet xmlns="http://schemas.openxmlformats.org/spreadsheetml/2006/main">
  <numFmts count="3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_(* #,##0.00_);_(* \(#,##0.00\);_(* &quot;-&quot;??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&quot;$&quot;* #,##0_);_(&quot;$&quot;* \(#,##0\);_(&quot;$&quot;* &quot;-&quot;_);_(@_)"/>
    <numFmt numFmtId="176" formatCode="[$-408]dddd\,\ d\ mmmm\ yyyy"/>
    <numFmt numFmtId="177" formatCode="0.0%"/>
    <numFmt numFmtId="178" formatCode="d\-mmm\-yyyy"/>
    <numFmt numFmtId="179" formatCode="m/d"/>
    <numFmt numFmtId="180" formatCode="&quot;Ναι&quot;;&quot;Ναι&quot;;&quot;'Οχι&quot;"/>
    <numFmt numFmtId="181" formatCode="&quot;Αληθές&quot;;&quot;Αληθές&quot;;&quot;Ψευδές&quot;"/>
    <numFmt numFmtId="182" formatCode="&quot;Ενεργοποίηση&quot;;&quot;Ενεργοποίηση&quot;;&quot;Απενεργοποίηση&quot;"/>
    <numFmt numFmtId="183" formatCode="[$€-2]\ #,##0.00_);[Red]\([$€-2]\ #,##0.00\)"/>
    <numFmt numFmtId="184" formatCode="dd/mm/yy;@"/>
    <numFmt numFmtId="185" formatCode="d/m/yy;@"/>
    <numFmt numFmtId="186" formatCode="d/m/yyyy;@"/>
    <numFmt numFmtId="187" formatCode="#,##0.00000"/>
    <numFmt numFmtId="188" formatCode="0.000%"/>
    <numFmt numFmtId="189" formatCode="#,##0.000"/>
    <numFmt numFmtId="190" formatCode="0.00000%"/>
    <numFmt numFmtId="191" formatCode="0.000000%"/>
    <numFmt numFmtId="192" formatCode="0.0000"/>
  </numFmts>
  <fonts count="44">
    <font>
      <sz val="10"/>
      <name val="Arial"/>
      <family val="0"/>
    </font>
    <font>
      <sz val="10"/>
      <color indexed="8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22"/>
      </right>
      <top style="thin"/>
      <bottom style="thin"/>
    </border>
    <border>
      <left style="thin">
        <color indexed="22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8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8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7" fillId="29" borderId="1" applyNumberFormat="0" applyAlignment="0" applyProtection="0"/>
    <xf numFmtId="0" fontId="38" fillId="0" borderId="6" applyNumberFormat="0" applyFill="0" applyAlignment="0" applyProtection="0"/>
    <xf numFmtId="0" fontId="39" fillId="30" borderId="0" applyNumberFormat="0" applyBorder="0" applyAlignment="0" applyProtection="0"/>
    <xf numFmtId="0" fontId="1" fillId="0" borderId="0">
      <alignment/>
      <protection/>
    </xf>
    <xf numFmtId="0" fontId="0" fillId="31" borderId="7" applyNumberFormat="0" applyFont="0" applyAlignment="0" applyProtection="0"/>
    <xf numFmtId="0" fontId="40" fillId="26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5" fillId="0" borderId="10" xfId="57" applyFont="1" applyFill="1" applyBorder="1" applyAlignment="1">
      <alignment horizontal="left" vertical="top" wrapText="1"/>
      <protection/>
    </xf>
    <xf numFmtId="0" fontId="3" fillId="0" borderId="0" xfId="0" applyFont="1" applyAlignment="1">
      <alignment vertical="top"/>
    </xf>
    <xf numFmtId="3" fontId="5" fillId="0" borderId="10" xfId="57" applyNumberFormat="1" applyFont="1" applyFill="1" applyBorder="1" applyAlignment="1">
      <alignment horizontal="right" vertical="center" wrapText="1"/>
      <protection/>
    </xf>
    <xf numFmtId="3" fontId="4" fillId="32" borderId="11" xfId="57" applyNumberFormat="1" applyFont="1" applyFill="1" applyBorder="1" applyAlignment="1">
      <alignment horizontal="center" vertical="center" wrapText="1"/>
      <protection/>
    </xf>
    <xf numFmtId="0" fontId="6" fillId="33" borderId="12" xfId="57" applyFont="1" applyFill="1" applyBorder="1" applyAlignment="1">
      <alignment horizontal="left" wrapText="1"/>
      <protection/>
    </xf>
    <xf numFmtId="3" fontId="6" fillId="33" borderId="12" xfId="57" applyNumberFormat="1" applyFont="1" applyFill="1" applyBorder="1" applyAlignment="1">
      <alignment horizontal="right" vertical="center" wrapText="1"/>
      <protection/>
    </xf>
    <xf numFmtId="0" fontId="5" fillId="33" borderId="13" xfId="57" applyFont="1" applyFill="1" applyBorder="1" applyAlignment="1">
      <alignment horizontal="left" vertical="top" wrapText="1"/>
      <protection/>
    </xf>
    <xf numFmtId="0" fontId="5" fillId="33" borderId="14" xfId="57" applyFont="1" applyFill="1" applyBorder="1" applyAlignment="1">
      <alignment horizontal="left" vertical="top" wrapText="1"/>
      <protection/>
    </xf>
    <xf numFmtId="0" fontId="5" fillId="33" borderId="14" xfId="57" applyFont="1" applyFill="1" applyBorder="1" applyAlignment="1">
      <alignment horizontal="left" wrapText="1"/>
      <protection/>
    </xf>
    <xf numFmtId="0" fontId="2" fillId="34" borderId="15" xfId="57" applyFont="1" applyFill="1" applyBorder="1" applyAlignment="1">
      <alignment horizontal="left" vertical="top"/>
      <protection/>
    </xf>
    <xf numFmtId="0" fontId="2" fillId="35" borderId="15" xfId="0" applyFont="1" applyFill="1" applyBorder="1" applyAlignment="1">
      <alignment/>
    </xf>
    <xf numFmtId="3" fontId="2" fillId="35" borderId="15" xfId="0" applyNumberFormat="1" applyFont="1" applyFill="1" applyBorder="1" applyAlignment="1">
      <alignment vertical="center"/>
    </xf>
    <xf numFmtId="0" fontId="4" fillId="32" borderId="11" xfId="57" applyFont="1" applyFill="1" applyBorder="1" applyAlignment="1">
      <alignment horizontal="center" vertical="center" wrapText="1"/>
      <protection/>
    </xf>
    <xf numFmtId="0" fontId="2" fillId="35" borderId="15" xfId="0" applyFont="1" applyFill="1" applyBorder="1" applyAlignment="1">
      <alignment horizontal="center" vertical="center"/>
    </xf>
    <xf numFmtId="0" fontId="6" fillId="33" borderId="12" xfId="57" applyFont="1" applyFill="1" applyBorder="1" applyAlignment="1">
      <alignment horizontal="center" vertical="center" wrapText="1"/>
      <protection/>
    </xf>
    <xf numFmtId="0" fontId="5" fillId="0" borderId="10" xfId="57" applyFont="1" applyFill="1" applyBorder="1" applyAlignment="1">
      <alignment horizontal="center" vertical="center" wrapText="1"/>
      <protection/>
    </xf>
    <xf numFmtId="0" fontId="3" fillId="0" borderId="0" xfId="0" applyFont="1" applyAlignment="1">
      <alignment horizontal="center" vertical="center"/>
    </xf>
    <xf numFmtId="0" fontId="2" fillId="34" borderId="15" xfId="57" applyFont="1" applyFill="1" applyBorder="1" applyAlignment="1">
      <alignment horizontal="left" vertical="center"/>
      <protection/>
    </xf>
    <xf numFmtId="9" fontId="9" fillId="32" borderId="13" xfId="0" applyNumberFormat="1" applyFont="1" applyFill="1" applyBorder="1" applyAlignment="1">
      <alignment vertical="center"/>
    </xf>
    <xf numFmtId="9" fontId="9" fillId="32" borderId="14" xfId="0" applyNumberFormat="1" applyFont="1" applyFill="1" applyBorder="1" applyAlignment="1">
      <alignment vertical="center"/>
    </xf>
    <xf numFmtId="0" fontId="3" fillId="0" borderId="0" xfId="0" applyFont="1" applyAlignment="1">
      <alignment vertical="center"/>
    </xf>
    <xf numFmtId="3" fontId="3" fillId="0" borderId="0" xfId="0" applyNumberFormat="1" applyFont="1" applyAlignment="1">
      <alignment vertical="center"/>
    </xf>
    <xf numFmtId="9" fontId="3" fillId="0" borderId="10" xfId="0" applyNumberFormat="1" applyFont="1" applyBorder="1" applyAlignment="1">
      <alignment vertical="center"/>
    </xf>
    <xf numFmtId="9" fontId="3" fillId="0" borderId="16" xfId="0" applyNumberFormat="1" applyFont="1" applyBorder="1" applyAlignment="1">
      <alignment vertical="center"/>
    </xf>
    <xf numFmtId="4" fontId="3" fillId="0" borderId="0" xfId="0" applyNumberFormat="1" applyFont="1" applyAlignment="1">
      <alignment vertical="center"/>
    </xf>
    <xf numFmtId="0" fontId="5" fillId="0" borderId="0" xfId="57" applyFont="1" applyFill="1" applyBorder="1" applyAlignment="1">
      <alignment horizontal="left" vertical="top" wrapText="1"/>
      <protection/>
    </xf>
    <xf numFmtId="9" fontId="3" fillId="0" borderId="17" xfId="0" applyNumberFormat="1" applyFont="1" applyBorder="1" applyAlignment="1">
      <alignment vertical="center"/>
    </xf>
    <xf numFmtId="9" fontId="3" fillId="0" borderId="18" xfId="0" applyNumberFormat="1" applyFont="1" applyBorder="1" applyAlignment="1">
      <alignment vertical="center"/>
    </xf>
    <xf numFmtId="0" fontId="5" fillId="0" borderId="19" xfId="57" applyFont="1" applyFill="1" applyBorder="1" applyAlignment="1">
      <alignment horizontal="center" vertical="center" wrapText="1"/>
      <protection/>
    </xf>
    <xf numFmtId="0" fontId="5" fillId="0" borderId="19" xfId="57" applyFont="1" applyFill="1" applyBorder="1" applyAlignment="1">
      <alignment horizontal="left" vertical="top" wrapText="1"/>
      <protection/>
    </xf>
    <xf numFmtId="0" fontId="3" fillId="36" borderId="20" xfId="0" applyFont="1" applyFill="1" applyBorder="1" applyAlignment="1">
      <alignment horizontal="center" vertical="center"/>
    </xf>
    <xf numFmtId="3" fontId="3" fillId="36" borderId="20" xfId="0" applyNumberFormat="1" applyFont="1" applyFill="1" applyBorder="1" applyAlignment="1">
      <alignment vertical="center"/>
    </xf>
    <xf numFmtId="9" fontId="3" fillId="36" borderId="20" xfId="0" applyNumberFormat="1" applyFont="1" applyFill="1" applyBorder="1" applyAlignment="1">
      <alignment vertical="center"/>
    </xf>
    <xf numFmtId="0" fontId="3" fillId="37" borderId="10" xfId="0" applyFont="1" applyFill="1" applyBorder="1" applyAlignment="1">
      <alignment horizontal="center" vertical="center"/>
    </xf>
    <xf numFmtId="3" fontId="3" fillId="37" borderId="10" xfId="0" applyNumberFormat="1" applyFont="1" applyFill="1" applyBorder="1" applyAlignment="1">
      <alignment vertical="center"/>
    </xf>
    <xf numFmtId="9" fontId="3" fillId="37" borderId="10" xfId="0" applyNumberFormat="1" applyFont="1" applyFill="1" applyBorder="1" applyAlignment="1">
      <alignment vertical="center"/>
    </xf>
    <xf numFmtId="0" fontId="3" fillId="4" borderId="21" xfId="0" applyFont="1" applyFill="1" applyBorder="1" applyAlignment="1">
      <alignment horizontal="center" vertical="center"/>
    </xf>
    <xf numFmtId="3" fontId="3" fillId="4" borderId="21" xfId="0" applyNumberFormat="1" applyFont="1" applyFill="1" applyBorder="1" applyAlignment="1">
      <alignment vertical="center"/>
    </xf>
    <xf numFmtId="9" fontId="3" fillId="4" borderId="21" xfId="0" applyNumberFormat="1" applyFont="1" applyFill="1" applyBorder="1" applyAlignment="1">
      <alignment vertical="center"/>
    </xf>
    <xf numFmtId="0" fontId="5" fillId="0" borderId="22" xfId="57" applyFont="1" applyFill="1" applyBorder="1" applyAlignment="1">
      <alignment horizontal="left" vertical="top" wrapText="1"/>
      <protection/>
    </xf>
    <xf numFmtId="0" fontId="0" fillId="0" borderId="23" xfId="0" applyBorder="1" applyAlignment="1">
      <alignment horizontal="left" vertical="top" wrapText="1"/>
    </xf>
    <xf numFmtId="0" fontId="0" fillId="0" borderId="24" xfId="0" applyBorder="1" applyAlignment="1">
      <alignment horizontal="left" vertical="top" wrapText="1"/>
    </xf>
    <xf numFmtId="0" fontId="5" fillId="0" borderId="25" xfId="57" applyFont="1" applyFill="1" applyBorder="1" applyAlignment="1">
      <alignment horizontal="center" vertical="top" wrapText="1"/>
      <protection/>
    </xf>
    <xf numFmtId="0" fontId="5" fillId="0" borderId="26" xfId="57" applyFont="1" applyFill="1" applyBorder="1" applyAlignment="1">
      <alignment horizontal="center" vertical="top" wrapText="1"/>
      <protection/>
    </xf>
    <xf numFmtId="0" fontId="5" fillId="0" borderId="17" xfId="57" applyFont="1" applyFill="1" applyBorder="1" applyAlignment="1">
      <alignment horizontal="center" vertical="top" wrapText="1"/>
      <protection/>
    </xf>
    <xf numFmtId="0" fontId="5" fillId="0" borderId="27" xfId="57" applyFont="1" applyFill="1" applyBorder="1" applyAlignment="1">
      <alignment horizontal="left" vertical="top" wrapText="1"/>
      <protection/>
    </xf>
    <xf numFmtId="0" fontId="5" fillId="0" borderId="0" xfId="57" applyFont="1" applyFill="1" applyBorder="1" applyAlignment="1">
      <alignment horizontal="left" vertical="top" wrapText="1"/>
      <protection/>
    </xf>
    <xf numFmtId="0" fontId="5" fillId="0" borderId="18" xfId="57" applyFont="1" applyFill="1" applyBorder="1" applyAlignment="1">
      <alignment horizontal="left" vertical="top" wrapText="1"/>
      <protection/>
    </xf>
    <xf numFmtId="0" fontId="5" fillId="0" borderId="28" xfId="57" applyFont="1" applyFill="1" applyBorder="1" applyAlignment="1">
      <alignment horizontal="left" vertical="top" wrapText="1"/>
      <protection/>
    </xf>
    <xf numFmtId="0" fontId="9" fillId="32" borderId="20" xfId="0" applyFont="1" applyFill="1" applyBorder="1" applyAlignment="1">
      <alignment horizontal="center" vertical="center"/>
    </xf>
    <xf numFmtId="0" fontId="9" fillId="32" borderId="10" xfId="0" applyFont="1" applyFill="1" applyBorder="1" applyAlignment="1">
      <alignment horizontal="center" vertical="center"/>
    </xf>
    <xf numFmtId="0" fontId="9" fillId="32" borderId="21" xfId="0" applyFont="1" applyFill="1" applyBorder="1" applyAlignment="1">
      <alignment horizontal="center" vertical="center"/>
    </xf>
    <xf numFmtId="0" fontId="5" fillId="0" borderId="23" xfId="57" applyFont="1" applyFill="1" applyBorder="1" applyAlignment="1">
      <alignment horizontal="left" vertical="top" wrapText="1"/>
      <protection/>
    </xf>
    <xf numFmtId="0" fontId="5" fillId="0" borderId="24" xfId="57" applyFont="1" applyFill="1" applyBorder="1" applyAlignment="1">
      <alignment horizontal="left" vertical="top" wrapText="1"/>
      <protection/>
    </xf>
    <xf numFmtId="14" fontId="2" fillId="34" borderId="15" xfId="57" applyNumberFormat="1" applyFont="1" applyFill="1" applyBorder="1" applyAlignment="1">
      <alignment horizontal="right" vertic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">
    <dxf>
      <font>
        <b/>
        <i val="0"/>
        <color indexed="10"/>
      </font>
      <fill>
        <patternFill>
          <bgColor indexed="2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6"/>
  <sheetViews>
    <sheetView tabSelected="1" zoomScale="75" zoomScaleNormal="75" zoomScaleSheetLayoutView="50" zoomScalePageLayoutView="0" workbookViewId="0" topLeftCell="E1">
      <selection activeCell="K1" sqref="K1"/>
    </sheetView>
  </sheetViews>
  <sheetFormatPr defaultColWidth="9.140625" defaultRowHeight="12.75"/>
  <cols>
    <col min="1" max="1" width="8.57421875" style="5" customWidth="1"/>
    <col min="2" max="2" width="36.8515625" style="5" customWidth="1"/>
    <col min="3" max="3" width="7.00390625" style="1" customWidth="1"/>
    <col min="4" max="4" width="45.421875" style="1" customWidth="1"/>
    <col min="5" max="5" width="18.00390625" style="20" customWidth="1"/>
    <col min="6" max="6" width="16.00390625" style="25" bestFit="1" customWidth="1"/>
    <col min="7" max="7" width="16.140625" style="2" customWidth="1"/>
    <col min="8" max="8" width="17.28125" style="2" customWidth="1"/>
    <col min="9" max="9" width="15.00390625" style="24" customWidth="1"/>
    <col min="10" max="10" width="14.28125" style="24" customWidth="1"/>
    <col min="11" max="11" width="13.7109375" style="24" customWidth="1"/>
    <col min="12" max="12" width="9.140625" style="1" customWidth="1"/>
    <col min="13" max="14" width="11.00390625" style="1" bestFit="1" customWidth="1"/>
    <col min="15" max="16384" width="9.140625" style="1" customWidth="1"/>
  </cols>
  <sheetData>
    <row r="1" spans="1:11" s="3" customFormat="1" ht="15.75">
      <c r="A1" s="13" t="s">
        <v>71</v>
      </c>
      <c r="B1" s="13" t="s">
        <v>72</v>
      </c>
      <c r="C1" s="14"/>
      <c r="D1" s="14"/>
      <c r="E1" s="17"/>
      <c r="F1" s="15"/>
      <c r="G1" s="15"/>
      <c r="H1" s="15"/>
      <c r="I1" s="21"/>
      <c r="J1" s="21"/>
      <c r="K1" s="58">
        <v>40633</v>
      </c>
    </row>
    <row r="2" spans="1:11" ht="60">
      <c r="A2" s="16" t="s">
        <v>28</v>
      </c>
      <c r="B2" s="16" t="s">
        <v>29</v>
      </c>
      <c r="C2" s="16" t="s">
        <v>26</v>
      </c>
      <c r="D2" s="16" t="s">
        <v>27</v>
      </c>
      <c r="E2" s="16" t="s">
        <v>30</v>
      </c>
      <c r="F2" s="7" t="s">
        <v>9</v>
      </c>
      <c r="G2" s="7" t="s">
        <v>10</v>
      </c>
      <c r="H2" s="7" t="s">
        <v>11</v>
      </c>
      <c r="I2" s="16" t="s">
        <v>12</v>
      </c>
      <c r="J2" s="16" t="s">
        <v>13</v>
      </c>
      <c r="K2" s="16" t="s">
        <v>14</v>
      </c>
    </row>
    <row r="3" spans="1:11" ht="12.75">
      <c r="A3" s="52" t="s">
        <v>0</v>
      </c>
      <c r="B3" s="52" t="s">
        <v>63</v>
      </c>
      <c r="C3" s="4" t="s">
        <v>0</v>
      </c>
      <c r="D3" s="4" t="s">
        <v>68</v>
      </c>
      <c r="E3" s="19" t="s">
        <v>31</v>
      </c>
      <c r="F3" s="6">
        <v>22100000</v>
      </c>
      <c r="G3" s="6">
        <v>23185287.725057002</v>
      </c>
      <c r="H3" s="6">
        <v>23186147.200000003</v>
      </c>
      <c r="I3" s="27">
        <f aca="true" t="shared" si="0" ref="I3:J44">IF(F3&lt;&gt;0,G3/F3,0)</f>
        <v>1.049108041857783</v>
      </c>
      <c r="J3" s="27">
        <f t="shared" si="0"/>
        <v>1.000037069841582</v>
      </c>
      <c r="K3" s="27">
        <f aca="true" t="shared" si="1" ref="K3:K44">IF(F3&lt;&gt;0,H3/F3,0)</f>
        <v>1.049146932126697</v>
      </c>
    </row>
    <row r="4" spans="1:11" ht="12.75">
      <c r="A4" s="44"/>
      <c r="B4" s="44"/>
      <c r="C4" s="4" t="s">
        <v>1</v>
      </c>
      <c r="D4" s="4" t="s">
        <v>25</v>
      </c>
      <c r="E4" s="19" t="s">
        <v>31</v>
      </c>
      <c r="F4" s="6">
        <v>31780032</v>
      </c>
      <c r="G4" s="6">
        <v>36181255.45000001</v>
      </c>
      <c r="H4" s="6">
        <v>35845245.58000001</v>
      </c>
      <c r="I4" s="26">
        <f t="shared" si="0"/>
        <v>1.1384902145472984</v>
      </c>
      <c r="J4" s="26">
        <f t="shared" si="0"/>
        <v>0.9907131506129095</v>
      </c>
      <c r="K4" s="26">
        <f t="shared" si="1"/>
        <v>1.1279172273961213</v>
      </c>
    </row>
    <row r="5" spans="1:11" ht="12.75">
      <c r="A5" s="44"/>
      <c r="B5" s="44"/>
      <c r="C5" s="4" t="s">
        <v>2</v>
      </c>
      <c r="D5" s="4" t="s">
        <v>34</v>
      </c>
      <c r="E5" s="19" t="s">
        <v>31</v>
      </c>
      <c r="F5" s="6">
        <v>7893571</v>
      </c>
      <c r="G5" s="6">
        <v>7658767.28</v>
      </c>
      <c r="H5" s="6">
        <v>7658767.28</v>
      </c>
      <c r="I5" s="26">
        <f t="shared" si="0"/>
        <v>0.9702538027465643</v>
      </c>
      <c r="J5" s="26">
        <f t="shared" si="0"/>
        <v>1</v>
      </c>
      <c r="K5" s="26">
        <f t="shared" si="1"/>
        <v>0.9702538027465643</v>
      </c>
    </row>
    <row r="6" spans="1:11" ht="25.5">
      <c r="A6" s="44"/>
      <c r="B6" s="44"/>
      <c r="C6" s="4" t="s">
        <v>3</v>
      </c>
      <c r="D6" s="4" t="s">
        <v>35</v>
      </c>
      <c r="E6" s="19" t="s">
        <v>31</v>
      </c>
      <c r="F6" s="6">
        <v>15166386</v>
      </c>
      <c r="G6" s="6">
        <v>18590837.860000003</v>
      </c>
      <c r="H6" s="6">
        <v>18305604.040000003</v>
      </c>
      <c r="I6" s="26">
        <f t="shared" si="0"/>
        <v>1.2257922131218342</v>
      </c>
      <c r="J6" s="26">
        <f t="shared" si="0"/>
        <v>0.9846572907499931</v>
      </c>
      <c r="K6" s="26">
        <f t="shared" si="1"/>
        <v>1.2069852395949834</v>
      </c>
    </row>
    <row r="7" spans="1:11" ht="25.5">
      <c r="A7" s="44"/>
      <c r="B7" s="44"/>
      <c r="C7" s="4" t="s">
        <v>4</v>
      </c>
      <c r="D7" s="4" t="s">
        <v>36</v>
      </c>
      <c r="E7" s="19" t="s">
        <v>31</v>
      </c>
      <c r="F7" s="6">
        <v>270378</v>
      </c>
      <c r="G7" s="6">
        <v>271569.145</v>
      </c>
      <c r="H7" s="6">
        <v>271569.14</v>
      </c>
      <c r="I7" s="26">
        <f t="shared" si="0"/>
        <v>1.0044054804754825</v>
      </c>
      <c r="J7" s="26">
        <f t="shared" si="0"/>
        <v>0.9999999815884827</v>
      </c>
      <c r="K7" s="26">
        <f t="shared" si="1"/>
        <v>1.0044054619828537</v>
      </c>
    </row>
    <row r="8" spans="1:11" ht="12.75">
      <c r="A8" s="44"/>
      <c r="B8" s="44"/>
      <c r="C8" s="4" t="s">
        <v>5</v>
      </c>
      <c r="D8" s="4" t="s">
        <v>37</v>
      </c>
      <c r="E8" s="19" t="s">
        <v>31</v>
      </c>
      <c r="F8" s="6">
        <v>596308</v>
      </c>
      <c r="G8" s="6">
        <v>562813.5</v>
      </c>
      <c r="H8" s="6">
        <v>562813.51</v>
      </c>
      <c r="I8" s="26">
        <f t="shared" si="0"/>
        <v>0.9438302018420011</v>
      </c>
      <c r="J8" s="26">
        <f t="shared" si="0"/>
        <v>1.0000000177678752</v>
      </c>
      <c r="K8" s="26">
        <f t="shared" si="1"/>
        <v>0.9438302186118583</v>
      </c>
    </row>
    <row r="9" spans="1:11" ht="12.75">
      <c r="A9" s="44"/>
      <c r="B9" s="44"/>
      <c r="C9" s="4" t="s">
        <v>6</v>
      </c>
      <c r="D9" s="4" t="s">
        <v>24</v>
      </c>
      <c r="E9" s="19" t="s">
        <v>31</v>
      </c>
      <c r="F9" s="6">
        <v>14637799</v>
      </c>
      <c r="G9" s="6">
        <v>15146256.394999998</v>
      </c>
      <c r="H9" s="6">
        <v>15146256.129999997</v>
      </c>
      <c r="I9" s="26">
        <f t="shared" si="0"/>
        <v>1.0347359186309362</v>
      </c>
      <c r="J9" s="26">
        <f t="shared" si="0"/>
        <v>0.9999999825039274</v>
      </c>
      <c r="K9" s="26">
        <f t="shared" si="1"/>
        <v>1.0347359005271215</v>
      </c>
    </row>
    <row r="10" spans="1:11" ht="51">
      <c r="A10" s="44"/>
      <c r="B10" s="44"/>
      <c r="C10" s="4" t="s">
        <v>7</v>
      </c>
      <c r="D10" s="4" t="s">
        <v>32</v>
      </c>
      <c r="E10" s="19" t="s">
        <v>31</v>
      </c>
      <c r="F10" s="6">
        <v>1443234</v>
      </c>
      <c r="G10" s="6">
        <v>1944028.933535</v>
      </c>
      <c r="H10" s="6">
        <v>1944040.07</v>
      </c>
      <c r="I10" s="26">
        <f t="shared" si="0"/>
        <v>1.346994966536958</v>
      </c>
      <c r="J10" s="26">
        <f t="shared" si="0"/>
        <v>1.0000057285489983</v>
      </c>
      <c r="K10" s="26">
        <f t="shared" si="1"/>
        <v>1.3470026828636243</v>
      </c>
    </row>
    <row r="11" spans="1:11" ht="12.75">
      <c r="A11" s="44"/>
      <c r="B11" s="44"/>
      <c r="C11" s="4" t="s">
        <v>8</v>
      </c>
      <c r="D11" s="4" t="s">
        <v>38</v>
      </c>
      <c r="E11" s="19" t="s">
        <v>31</v>
      </c>
      <c r="F11" s="6">
        <v>2858925</v>
      </c>
      <c r="G11" s="6">
        <v>2857818.1799999997</v>
      </c>
      <c r="H11" s="6">
        <v>2857818.1799999997</v>
      </c>
      <c r="I11" s="26">
        <f t="shared" si="0"/>
        <v>0.9996128544820168</v>
      </c>
      <c r="J11" s="26">
        <f t="shared" si="0"/>
        <v>1</v>
      </c>
      <c r="K11" s="26">
        <f t="shared" si="1"/>
        <v>0.9996128544820168</v>
      </c>
    </row>
    <row r="12" spans="1:11" ht="25.5">
      <c r="A12" s="44"/>
      <c r="B12" s="44"/>
      <c r="C12" s="4" t="s">
        <v>16</v>
      </c>
      <c r="D12" s="4" t="s">
        <v>70</v>
      </c>
      <c r="E12" s="19" t="s">
        <v>31</v>
      </c>
      <c r="F12" s="6">
        <v>15944887</v>
      </c>
      <c r="G12" s="6">
        <v>16443628.691308003</v>
      </c>
      <c r="H12" s="6">
        <v>14368487.22</v>
      </c>
      <c r="I12" s="26">
        <f t="shared" si="0"/>
        <v>1.031279098516534</v>
      </c>
      <c r="J12" s="26">
        <f t="shared" si="0"/>
        <v>0.8738027043626381</v>
      </c>
      <c r="K12" s="26">
        <f t="shared" si="1"/>
        <v>0.9011344652364109</v>
      </c>
    </row>
    <row r="13" spans="1:11" ht="25.5">
      <c r="A13" s="44"/>
      <c r="B13" s="44"/>
      <c r="C13" s="4" t="s">
        <v>17</v>
      </c>
      <c r="D13" s="4" t="s">
        <v>39</v>
      </c>
      <c r="E13" s="19" t="s">
        <v>73</v>
      </c>
      <c r="F13" s="6">
        <v>59304684</v>
      </c>
      <c r="G13" s="6">
        <v>62584898.42999999</v>
      </c>
      <c r="H13" s="6">
        <v>59764070.86999998</v>
      </c>
      <c r="I13" s="26">
        <f t="shared" si="0"/>
        <v>1.0553112201053123</v>
      </c>
      <c r="J13" s="26">
        <f t="shared" si="0"/>
        <v>0.9549279837346856</v>
      </c>
      <c r="K13" s="26">
        <f t="shared" si="1"/>
        <v>1.0077462156277568</v>
      </c>
    </row>
    <row r="14" spans="1:11" ht="12.75">
      <c r="A14" s="44"/>
      <c r="B14" s="44"/>
      <c r="C14" s="4" t="s">
        <v>18</v>
      </c>
      <c r="D14" s="4" t="s">
        <v>69</v>
      </c>
      <c r="E14" s="19" t="s">
        <v>73</v>
      </c>
      <c r="F14" s="6">
        <v>2877230</v>
      </c>
      <c r="G14" s="6">
        <v>1451907.72</v>
      </c>
      <c r="H14" s="6">
        <v>1451907.72</v>
      </c>
      <c r="I14" s="26">
        <f t="shared" si="0"/>
        <v>0.5046199712918328</v>
      </c>
      <c r="J14" s="26">
        <f t="shared" si="0"/>
        <v>1</v>
      </c>
      <c r="K14" s="26">
        <f t="shared" si="1"/>
        <v>0.5046199712918328</v>
      </c>
    </row>
    <row r="15" spans="1:11" ht="12.75">
      <c r="A15" s="44"/>
      <c r="B15" s="44"/>
      <c r="C15" s="4" t="s">
        <v>19</v>
      </c>
      <c r="D15" s="4" t="s">
        <v>40</v>
      </c>
      <c r="E15" s="19" t="s">
        <v>73</v>
      </c>
      <c r="F15" s="6">
        <v>6677633</v>
      </c>
      <c r="G15" s="6">
        <v>4325392.83</v>
      </c>
      <c r="H15" s="6">
        <v>4325392.83</v>
      </c>
      <c r="I15" s="26">
        <f t="shared" si="0"/>
        <v>0.6477434189629768</v>
      </c>
      <c r="J15" s="26">
        <f t="shared" si="0"/>
        <v>1</v>
      </c>
      <c r="K15" s="26">
        <f t="shared" si="1"/>
        <v>0.6477434189629768</v>
      </c>
    </row>
    <row r="16" spans="1:11" ht="42.75" customHeight="1">
      <c r="A16" s="45"/>
      <c r="B16" s="45"/>
      <c r="C16" s="4" t="s">
        <v>20</v>
      </c>
      <c r="D16" s="4" t="s">
        <v>41</v>
      </c>
      <c r="E16" s="19" t="s">
        <v>74</v>
      </c>
      <c r="F16" s="6">
        <v>5565056</v>
      </c>
      <c r="G16" s="6">
        <v>4996758.59</v>
      </c>
      <c r="H16" s="6">
        <v>4996758.59</v>
      </c>
      <c r="I16" s="26">
        <f t="shared" si="0"/>
        <v>0.897881097692458</v>
      </c>
      <c r="J16" s="26">
        <f t="shared" si="0"/>
        <v>1</v>
      </c>
      <c r="K16" s="26">
        <f t="shared" si="1"/>
        <v>0.897881097692458</v>
      </c>
    </row>
    <row r="17" spans="1:11" ht="25.5">
      <c r="A17" s="43" t="s">
        <v>1</v>
      </c>
      <c r="B17" s="43" t="s">
        <v>64</v>
      </c>
      <c r="C17" s="4" t="s">
        <v>0</v>
      </c>
      <c r="D17" s="4" t="s">
        <v>42</v>
      </c>
      <c r="E17" s="19" t="s">
        <v>73</v>
      </c>
      <c r="F17" s="6">
        <v>76336121</v>
      </c>
      <c r="G17" s="6">
        <v>77952870.36999999</v>
      </c>
      <c r="H17" s="6">
        <v>76381561.11999999</v>
      </c>
      <c r="I17" s="26">
        <f t="shared" si="0"/>
        <v>1.0211793492886545</v>
      </c>
      <c r="J17" s="26">
        <f t="shared" si="0"/>
        <v>0.9798428301287452</v>
      </c>
      <c r="K17" s="26">
        <f t="shared" si="1"/>
        <v>1.0005952636760256</v>
      </c>
    </row>
    <row r="18" spans="1:11" ht="12.75">
      <c r="A18" s="44"/>
      <c r="B18" s="44"/>
      <c r="C18" s="4" t="s">
        <v>1</v>
      </c>
      <c r="D18" s="4" t="s">
        <v>43</v>
      </c>
      <c r="E18" s="19" t="s">
        <v>73</v>
      </c>
      <c r="F18" s="6">
        <v>455000</v>
      </c>
      <c r="G18" s="6">
        <v>430811.4</v>
      </c>
      <c r="H18" s="6">
        <v>430811.4</v>
      </c>
      <c r="I18" s="26">
        <f t="shared" si="0"/>
        <v>0.9468382417582418</v>
      </c>
      <c r="J18" s="26">
        <f t="shared" si="0"/>
        <v>1</v>
      </c>
      <c r="K18" s="26">
        <f t="shared" si="1"/>
        <v>0.9468382417582418</v>
      </c>
    </row>
    <row r="19" spans="1:11" ht="25.5">
      <c r="A19" s="44"/>
      <c r="B19" s="44"/>
      <c r="C19" s="4" t="s">
        <v>2</v>
      </c>
      <c r="D19" s="4" t="s">
        <v>44</v>
      </c>
      <c r="E19" s="19" t="s">
        <v>73</v>
      </c>
      <c r="F19" s="6">
        <v>24500000</v>
      </c>
      <c r="G19" s="6">
        <v>25567608.140000004</v>
      </c>
      <c r="H19" s="6">
        <v>25517608.140000004</v>
      </c>
      <c r="I19" s="26">
        <f t="shared" si="0"/>
        <v>1.0435758424489798</v>
      </c>
      <c r="J19" s="26">
        <f t="shared" si="0"/>
        <v>0.9980444005662862</v>
      </c>
      <c r="K19" s="26">
        <f t="shared" si="1"/>
        <v>1.0415350261224492</v>
      </c>
    </row>
    <row r="20" spans="1:11" ht="38.25">
      <c r="A20" s="45"/>
      <c r="B20" s="45"/>
      <c r="C20" s="4" t="s">
        <v>3</v>
      </c>
      <c r="D20" s="4" t="s">
        <v>45</v>
      </c>
      <c r="E20" s="19" t="s">
        <v>73</v>
      </c>
      <c r="F20" s="6">
        <v>25770000</v>
      </c>
      <c r="G20" s="6">
        <v>27636436.4</v>
      </c>
      <c r="H20" s="6">
        <v>27310421.95</v>
      </c>
      <c r="I20" s="26">
        <f t="shared" si="0"/>
        <v>1.0724267132324408</v>
      </c>
      <c r="J20" s="26">
        <f t="shared" si="0"/>
        <v>0.9882034555656387</v>
      </c>
      <c r="K20" s="26">
        <f t="shared" si="1"/>
        <v>1.0597757838571982</v>
      </c>
    </row>
    <row r="21" spans="1:11" ht="12.75" customHeight="1">
      <c r="A21" s="43" t="s">
        <v>2</v>
      </c>
      <c r="B21" s="43" t="s">
        <v>65</v>
      </c>
      <c r="C21" s="4" t="s">
        <v>0</v>
      </c>
      <c r="D21" s="4" t="s">
        <v>46</v>
      </c>
      <c r="E21" s="19" t="s">
        <v>73</v>
      </c>
      <c r="F21" s="6">
        <v>113000000</v>
      </c>
      <c r="G21" s="6">
        <v>125079522.14999995</v>
      </c>
      <c r="H21" s="6">
        <v>124888591.50999992</v>
      </c>
      <c r="I21" s="26">
        <f t="shared" si="0"/>
        <v>1.1068984261061943</v>
      </c>
      <c r="J21" s="26">
        <f t="shared" si="0"/>
        <v>0.9984735259879626</v>
      </c>
      <c r="K21" s="26">
        <f t="shared" si="1"/>
        <v>1.105208774424778</v>
      </c>
    </row>
    <row r="22" spans="1:11" ht="12.75">
      <c r="A22" s="56"/>
      <c r="B22" s="56"/>
      <c r="C22" s="4" t="s">
        <v>1</v>
      </c>
      <c r="D22" s="4" t="s">
        <v>47</v>
      </c>
      <c r="E22" s="19" t="s">
        <v>73</v>
      </c>
      <c r="F22" s="6">
        <v>31729629</v>
      </c>
      <c r="G22" s="6">
        <v>33487477.25</v>
      </c>
      <c r="H22" s="6">
        <v>33487477.25</v>
      </c>
      <c r="I22" s="26">
        <f t="shared" si="0"/>
        <v>1.0554008447435677</v>
      </c>
      <c r="J22" s="26">
        <f t="shared" si="0"/>
        <v>1</v>
      </c>
      <c r="K22" s="26">
        <f t="shared" si="1"/>
        <v>1.0554008447435677</v>
      </c>
    </row>
    <row r="23" spans="1:11" ht="12.75">
      <c r="A23" s="56"/>
      <c r="B23" s="56"/>
      <c r="C23" s="4" t="s">
        <v>2</v>
      </c>
      <c r="D23" s="4" t="s">
        <v>48</v>
      </c>
      <c r="E23" s="19" t="s">
        <v>73</v>
      </c>
      <c r="F23" s="6">
        <v>7600000</v>
      </c>
      <c r="G23" s="6">
        <v>6692355.76</v>
      </c>
      <c r="H23" s="6">
        <v>6400643.79</v>
      </c>
      <c r="I23" s="26">
        <f t="shared" si="0"/>
        <v>0.8805731263157894</v>
      </c>
      <c r="J23" s="26">
        <f t="shared" si="0"/>
        <v>0.9564111681355087</v>
      </c>
      <c r="K23" s="26">
        <f t="shared" si="1"/>
        <v>0.8421899723684211</v>
      </c>
    </row>
    <row r="24" spans="1:11" ht="25.5">
      <c r="A24" s="56"/>
      <c r="B24" s="56"/>
      <c r="C24" s="4" t="s">
        <v>3</v>
      </c>
      <c r="D24" s="4" t="s">
        <v>49</v>
      </c>
      <c r="E24" s="19" t="s">
        <v>73</v>
      </c>
      <c r="F24" s="6">
        <v>45377871</v>
      </c>
      <c r="G24" s="6">
        <v>41802916.95000001</v>
      </c>
      <c r="H24" s="6">
        <v>41802916.95000001</v>
      </c>
      <c r="I24" s="26">
        <f t="shared" si="0"/>
        <v>0.9212181186287918</v>
      </c>
      <c r="J24" s="26">
        <f t="shared" si="0"/>
        <v>1</v>
      </c>
      <c r="K24" s="26">
        <f t="shared" si="1"/>
        <v>0.9212181186287918</v>
      </c>
    </row>
    <row r="25" spans="1:11" ht="12.75">
      <c r="A25" s="56"/>
      <c r="B25" s="56"/>
      <c r="C25" s="4" t="s">
        <v>4</v>
      </c>
      <c r="D25" s="4" t="s">
        <v>50</v>
      </c>
      <c r="E25" s="19" t="s">
        <v>73</v>
      </c>
      <c r="F25" s="6">
        <v>2400000</v>
      </c>
      <c r="G25" s="6">
        <v>3417278.16</v>
      </c>
      <c r="H25" s="6">
        <v>2510276.84</v>
      </c>
      <c r="I25" s="26">
        <f t="shared" si="0"/>
        <v>1.4238659</v>
      </c>
      <c r="J25" s="26">
        <f t="shared" si="0"/>
        <v>0.7345837015503589</v>
      </c>
      <c r="K25" s="26">
        <f t="shared" si="1"/>
        <v>1.0459486833333334</v>
      </c>
    </row>
    <row r="26" spans="1:11" ht="38.25">
      <c r="A26" s="56"/>
      <c r="B26" s="56"/>
      <c r="C26" s="4" t="s">
        <v>5</v>
      </c>
      <c r="D26" s="4" t="s">
        <v>51</v>
      </c>
      <c r="E26" s="19" t="s">
        <v>73</v>
      </c>
      <c r="F26" s="6">
        <v>18330000</v>
      </c>
      <c r="G26" s="6">
        <v>24726520.512679994</v>
      </c>
      <c r="H26" s="6">
        <v>24602993.26</v>
      </c>
      <c r="I26" s="26">
        <f t="shared" si="0"/>
        <v>1.3489645669765409</v>
      </c>
      <c r="J26" s="26">
        <f t="shared" si="0"/>
        <v>0.9950042606028354</v>
      </c>
      <c r="K26" s="26">
        <f t="shared" si="1"/>
        <v>1.3422254915439171</v>
      </c>
    </row>
    <row r="27" spans="1:11" ht="38.25">
      <c r="A27" s="56"/>
      <c r="B27" s="56"/>
      <c r="C27" s="4" t="s">
        <v>6</v>
      </c>
      <c r="D27" s="4" t="s">
        <v>33</v>
      </c>
      <c r="E27" s="19" t="s">
        <v>74</v>
      </c>
      <c r="F27" s="6">
        <v>8724536</v>
      </c>
      <c r="G27" s="6">
        <v>8115510.58</v>
      </c>
      <c r="H27" s="6">
        <v>8115510.58</v>
      </c>
      <c r="I27" s="26">
        <f t="shared" si="0"/>
        <v>0.9301939472769669</v>
      </c>
      <c r="J27" s="26">
        <f t="shared" si="0"/>
        <v>1</v>
      </c>
      <c r="K27" s="26">
        <f t="shared" si="1"/>
        <v>0.9301939472769669</v>
      </c>
    </row>
    <row r="28" spans="1:11" ht="12.75">
      <c r="A28" s="56"/>
      <c r="B28" s="56"/>
      <c r="C28" s="4" t="s">
        <v>7</v>
      </c>
      <c r="D28" s="4" t="s">
        <v>77</v>
      </c>
      <c r="E28" s="19" t="s">
        <v>73</v>
      </c>
      <c r="F28" s="6">
        <v>3500000</v>
      </c>
      <c r="G28" s="6">
        <v>3578901.41275</v>
      </c>
      <c r="H28" s="6">
        <v>3578768.83</v>
      </c>
      <c r="I28" s="26"/>
      <c r="J28" s="26"/>
      <c r="K28" s="26"/>
    </row>
    <row r="29" spans="1:11" ht="38.25">
      <c r="A29" s="57"/>
      <c r="B29" s="57"/>
      <c r="C29" s="4" t="s">
        <v>8</v>
      </c>
      <c r="D29" s="4" t="s">
        <v>78</v>
      </c>
      <c r="E29" s="19" t="s">
        <v>73</v>
      </c>
      <c r="F29" s="6">
        <v>164</v>
      </c>
      <c r="G29" s="6">
        <v>1140732.86</v>
      </c>
      <c r="H29" s="6">
        <v>1137636.86</v>
      </c>
      <c r="I29" s="26"/>
      <c r="J29" s="26"/>
      <c r="K29" s="26"/>
    </row>
    <row r="30" spans="1:11" ht="25.5">
      <c r="A30" s="43" t="s">
        <v>3</v>
      </c>
      <c r="B30" s="43" t="s">
        <v>66</v>
      </c>
      <c r="C30" s="4" t="s">
        <v>0</v>
      </c>
      <c r="D30" s="4" t="s">
        <v>52</v>
      </c>
      <c r="E30" s="19" t="s">
        <v>73</v>
      </c>
      <c r="F30" s="6">
        <v>178000</v>
      </c>
      <c r="G30" s="6">
        <v>177776.952</v>
      </c>
      <c r="H30" s="6">
        <v>177776.95</v>
      </c>
      <c r="I30" s="26">
        <f t="shared" si="0"/>
        <v>0.9987469213483146</v>
      </c>
      <c r="J30" s="26">
        <f t="shared" si="0"/>
        <v>0.9999999887499479</v>
      </c>
      <c r="K30" s="26">
        <f t="shared" si="1"/>
        <v>0.9987469101123596</v>
      </c>
    </row>
    <row r="31" spans="1:11" ht="12.75">
      <c r="A31" s="44"/>
      <c r="B31" s="44"/>
      <c r="C31" s="4" t="s">
        <v>1</v>
      </c>
      <c r="D31" s="4" t="s">
        <v>53</v>
      </c>
      <c r="E31" s="19" t="s">
        <v>73</v>
      </c>
      <c r="F31" s="6">
        <v>54227259</v>
      </c>
      <c r="G31" s="6">
        <v>65429561.565711014</v>
      </c>
      <c r="H31" s="6">
        <v>65418430.66</v>
      </c>
      <c r="I31" s="26">
        <f t="shared" si="0"/>
        <v>1.206580652835708</v>
      </c>
      <c r="J31" s="26">
        <f t="shared" si="0"/>
        <v>0.9998298795613992</v>
      </c>
      <c r="K31" s="26">
        <f t="shared" si="1"/>
        <v>1.2063753888058402</v>
      </c>
    </row>
    <row r="32" spans="1:11" ht="25.5">
      <c r="A32" s="44"/>
      <c r="B32" s="44"/>
      <c r="C32" s="4" t="s">
        <v>2</v>
      </c>
      <c r="D32" s="4" t="s">
        <v>54</v>
      </c>
      <c r="E32" s="19" t="s">
        <v>73</v>
      </c>
      <c r="F32" s="6">
        <v>6840240</v>
      </c>
      <c r="G32" s="6">
        <v>7644464.113787</v>
      </c>
      <c r="H32" s="6">
        <v>7593952.38</v>
      </c>
      <c r="I32" s="26">
        <f t="shared" si="0"/>
        <v>1.1175724994718021</v>
      </c>
      <c r="J32" s="26">
        <f t="shared" si="0"/>
        <v>0.9933923774073449</v>
      </c>
      <c r="K32" s="26">
        <f t="shared" si="1"/>
        <v>1.1101880021753623</v>
      </c>
    </row>
    <row r="33" spans="1:11" ht="25.5">
      <c r="A33" s="44"/>
      <c r="B33" s="44"/>
      <c r="C33" s="4" t="s">
        <v>3</v>
      </c>
      <c r="D33" s="4" t="s">
        <v>55</v>
      </c>
      <c r="E33" s="19" t="s">
        <v>73</v>
      </c>
      <c r="F33" s="6">
        <v>8750204</v>
      </c>
      <c r="G33" s="6">
        <v>19607175.988984</v>
      </c>
      <c r="H33" s="6">
        <v>19603881.03</v>
      </c>
      <c r="I33" s="26">
        <f t="shared" si="0"/>
        <v>2.240767871124376</v>
      </c>
      <c r="J33" s="26">
        <f t="shared" si="0"/>
        <v>0.9998319513740352</v>
      </c>
      <c r="K33" s="26">
        <f t="shared" si="1"/>
        <v>2.2403913131625277</v>
      </c>
    </row>
    <row r="34" spans="1:11" ht="25.5">
      <c r="A34" s="44"/>
      <c r="B34" s="44"/>
      <c r="C34" s="4" t="s">
        <v>4</v>
      </c>
      <c r="D34" s="4" t="s">
        <v>56</v>
      </c>
      <c r="E34" s="19" t="s">
        <v>73</v>
      </c>
      <c r="F34" s="6">
        <v>0</v>
      </c>
      <c r="G34" s="6">
        <v>0</v>
      </c>
      <c r="H34" s="6">
        <v>0</v>
      </c>
      <c r="I34" s="26">
        <f t="shared" si="0"/>
        <v>0</v>
      </c>
      <c r="J34" s="26">
        <f t="shared" si="0"/>
        <v>0</v>
      </c>
      <c r="K34" s="26">
        <f t="shared" si="1"/>
        <v>0</v>
      </c>
    </row>
    <row r="35" spans="1:11" ht="51">
      <c r="A35" s="44"/>
      <c r="B35" s="44"/>
      <c r="C35" s="4" t="s">
        <v>5</v>
      </c>
      <c r="D35" s="4" t="s">
        <v>57</v>
      </c>
      <c r="E35" s="19" t="s">
        <v>73</v>
      </c>
      <c r="F35" s="6">
        <v>11100000</v>
      </c>
      <c r="G35" s="6">
        <v>22974809.521375</v>
      </c>
      <c r="H35" s="6">
        <v>22627464.39</v>
      </c>
      <c r="I35" s="26">
        <f t="shared" si="0"/>
        <v>2.0698026595833334</v>
      </c>
      <c r="J35" s="26">
        <f t="shared" si="0"/>
        <v>0.9848814793849828</v>
      </c>
      <c r="K35" s="26">
        <f t="shared" si="1"/>
        <v>2.0385103054054055</v>
      </c>
    </row>
    <row r="36" spans="1:11" ht="25.5">
      <c r="A36" s="45"/>
      <c r="B36" s="45"/>
      <c r="C36" s="4" t="s">
        <v>6</v>
      </c>
      <c r="D36" s="4" t="s">
        <v>58</v>
      </c>
      <c r="E36" s="19" t="s">
        <v>73</v>
      </c>
      <c r="F36" s="6">
        <v>5267000</v>
      </c>
      <c r="G36" s="6">
        <v>3945446.750000001</v>
      </c>
      <c r="H36" s="6">
        <v>3945446.750000001</v>
      </c>
      <c r="I36" s="26">
        <f t="shared" si="0"/>
        <v>0.749088048224796</v>
      </c>
      <c r="J36" s="26">
        <f t="shared" si="0"/>
        <v>1</v>
      </c>
      <c r="K36" s="26">
        <f t="shared" si="1"/>
        <v>0.749088048224796</v>
      </c>
    </row>
    <row r="37" spans="1:11" ht="25.5">
      <c r="A37" s="43" t="s">
        <v>4</v>
      </c>
      <c r="B37" s="43" t="s">
        <v>67</v>
      </c>
      <c r="C37" s="4" t="s">
        <v>0</v>
      </c>
      <c r="D37" s="4" t="s">
        <v>59</v>
      </c>
      <c r="E37" s="19" t="s">
        <v>74</v>
      </c>
      <c r="F37" s="6">
        <v>16736486</v>
      </c>
      <c r="G37" s="6">
        <v>16735811.5</v>
      </c>
      <c r="H37" s="6">
        <v>16735811.5</v>
      </c>
      <c r="I37" s="26">
        <f t="shared" si="0"/>
        <v>0.9999596988280575</v>
      </c>
      <c r="J37" s="26">
        <f t="shared" si="0"/>
        <v>1</v>
      </c>
      <c r="K37" s="26">
        <f t="shared" si="1"/>
        <v>0.9999596988280575</v>
      </c>
    </row>
    <row r="38" spans="1:11" ht="25.5">
      <c r="A38" s="44"/>
      <c r="B38" s="44"/>
      <c r="C38" s="4" t="s">
        <v>1</v>
      </c>
      <c r="D38" s="4" t="s">
        <v>75</v>
      </c>
      <c r="E38" s="19" t="s">
        <v>74</v>
      </c>
      <c r="F38" s="6">
        <v>17589255</v>
      </c>
      <c r="G38" s="6">
        <v>22130031.199999996</v>
      </c>
      <c r="H38" s="6">
        <v>22121125.75999999</v>
      </c>
      <c r="I38" s="26">
        <f t="shared" si="0"/>
        <v>1.258156255054577</v>
      </c>
      <c r="J38" s="26">
        <f t="shared" si="0"/>
        <v>0.9995975857458346</v>
      </c>
      <c r="K38" s="26">
        <f t="shared" si="1"/>
        <v>1.2576499550435758</v>
      </c>
    </row>
    <row r="39" spans="1:11" ht="12.75">
      <c r="A39" s="45"/>
      <c r="B39" s="45"/>
      <c r="C39" s="4" t="s">
        <v>2</v>
      </c>
      <c r="D39" s="4" t="s">
        <v>23</v>
      </c>
      <c r="E39" s="19" t="s">
        <v>74</v>
      </c>
      <c r="F39" s="6">
        <v>12574405</v>
      </c>
      <c r="G39" s="6">
        <v>12640349.980000004</v>
      </c>
      <c r="H39" s="6">
        <v>12640349.980000004</v>
      </c>
      <c r="I39" s="26">
        <f t="shared" si="0"/>
        <v>1.0052443817421186</v>
      </c>
      <c r="J39" s="26">
        <f t="shared" si="0"/>
        <v>1</v>
      </c>
      <c r="K39" s="26">
        <f t="shared" si="1"/>
        <v>1.0052443817421186</v>
      </c>
    </row>
    <row r="40" spans="1:11" ht="12.75">
      <c r="A40" s="46" t="s">
        <v>5</v>
      </c>
      <c r="B40" s="49" t="s">
        <v>15</v>
      </c>
      <c r="C40" s="4" t="s">
        <v>0</v>
      </c>
      <c r="D40" s="4" t="s">
        <v>60</v>
      </c>
      <c r="E40" s="19" t="s">
        <v>73</v>
      </c>
      <c r="F40" s="6">
        <v>4363397</v>
      </c>
      <c r="G40" s="6">
        <v>4090478.03</v>
      </c>
      <c r="H40" s="6">
        <v>4090478.03</v>
      </c>
      <c r="I40" s="26">
        <f t="shared" si="0"/>
        <v>0.9374526383916018</v>
      </c>
      <c r="J40" s="26">
        <f t="shared" si="0"/>
        <v>1</v>
      </c>
      <c r="K40" s="26">
        <f t="shared" si="1"/>
        <v>0.9374526383916018</v>
      </c>
    </row>
    <row r="41" spans="1:11" ht="12.75">
      <c r="A41" s="47"/>
      <c r="B41" s="50"/>
      <c r="C41" s="4" t="s">
        <v>1</v>
      </c>
      <c r="D41" s="4" t="s">
        <v>61</v>
      </c>
      <c r="E41" s="19" t="s">
        <v>31</v>
      </c>
      <c r="F41" s="6">
        <v>1066625</v>
      </c>
      <c r="G41" s="6">
        <v>1067000</v>
      </c>
      <c r="H41" s="6">
        <v>1067000</v>
      </c>
      <c r="I41" s="26">
        <f t="shared" si="0"/>
        <v>1.0003515762334467</v>
      </c>
      <c r="J41" s="26">
        <f t="shared" si="0"/>
        <v>1</v>
      </c>
      <c r="K41" s="26">
        <f t="shared" si="1"/>
        <v>1.0003515762334467</v>
      </c>
    </row>
    <row r="42" spans="1:11" ht="12.75">
      <c r="A42" s="47"/>
      <c r="B42" s="50"/>
      <c r="C42" s="4" t="s">
        <v>2</v>
      </c>
      <c r="D42" s="4" t="s">
        <v>62</v>
      </c>
      <c r="E42" s="19" t="s">
        <v>74</v>
      </c>
      <c r="F42" s="6">
        <v>1364361</v>
      </c>
      <c r="G42" s="6">
        <v>1294750</v>
      </c>
      <c r="H42" s="6">
        <v>1294750</v>
      </c>
      <c r="I42" s="26">
        <f t="shared" si="0"/>
        <v>0.9489790458683589</v>
      </c>
      <c r="J42" s="26">
        <f t="shared" si="0"/>
        <v>1</v>
      </c>
      <c r="K42" s="26">
        <f t="shared" si="1"/>
        <v>0.9489790458683589</v>
      </c>
    </row>
    <row r="43" spans="1:11" ht="12.75">
      <c r="A43" s="48"/>
      <c r="B43" s="51"/>
      <c r="C43" s="29" t="s">
        <v>3</v>
      </c>
      <c r="D43" s="33" t="s">
        <v>22</v>
      </c>
      <c r="E43" s="32" t="s">
        <v>73</v>
      </c>
      <c r="F43" s="6">
        <v>330</v>
      </c>
      <c r="G43" s="6">
        <v>0</v>
      </c>
      <c r="H43" s="6">
        <v>0</v>
      </c>
      <c r="I43" s="30">
        <f>IF(F43&lt;&gt;0,G43/F43,0)</f>
        <v>0</v>
      </c>
      <c r="J43" s="31">
        <f>IF(G43&lt;&gt;0,H43/G43,0)</f>
        <v>0</v>
      </c>
      <c r="K43" s="31">
        <f>IF(F43&lt;&gt;0,H43/F43,0)</f>
        <v>0</v>
      </c>
    </row>
    <row r="44" spans="1:11" ht="12.75">
      <c r="A44" s="10"/>
      <c r="B44" s="11"/>
      <c r="C44" s="12"/>
      <c r="D44" s="8" t="s">
        <v>21</v>
      </c>
      <c r="E44" s="18"/>
      <c r="F44" s="9">
        <f>SUM(F3:F43)</f>
        <v>684897006</v>
      </c>
      <c r="G44" s="9">
        <f>SUM(G3:G43)</f>
        <v>753567818.2771871</v>
      </c>
      <c r="H44" s="9">
        <f>SUM(H3:H43)</f>
        <v>744166564.27</v>
      </c>
      <c r="I44" s="22">
        <f t="shared" si="0"/>
        <v>1.1002644363686809</v>
      </c>
      <c r="J44" s="23">
        <f t="shared" si="0"/>
        <v>0.9875243424955695</v>
      </c>
      <c r="K44" s="23">
        <f t="shared" si="1"/>
        <v>1.0865379140962401</v>
      </c>
    </row>
    <row r="46" spans="1:11" ht="12.75">
      <c r="A46" s="53" t="s">
        <v>76</v>
      </c>
      <c r="B46" s="53"/>
      <c r="C46" s="53"/>
      <c r="D46" s="53"/>
      <c r="E46" s="34" t="s">
        <v>73</v>
      </c>
      <c r="F46" s="35">
        <f>SUMIF($E3:$E43,"ΕΤΠΑ",F3:F43)</f>
        <v>508584762</v>
      </c>
      <c r="G46" s="35">
        <f>SUMIF($E3:$E43,"ΕΤΠΑ",G3:G43)</f>
        <v>563745343.267287</v>
      </c>
      <c r="H46" s="35">
        <f>SUMIF($E3:$E43,"ΕΤΠΑ",H3:H43)</f>
        <v>557048509.5099998</v>
      </c>
      <c r="I46" s="36">
        <f aca="true" t="shared" si="2" ref="I46:J48">IF(F46&lt;&gt;0,G46/F46,0)</f>
        <v>1.108458973584598</v>
      </c>
      <c r="J46" s="36">
        <f t="shared" si="2"/>
        <v>0.9881208176044975</v>
      </c>
      <c r="K46" s="36">
        <f>IF(F46&lt;&gt;0,H46/F46,0)</f>
        <v>1.095291387259455</v>
      </c>
    </row>
    <row r="47" spans="1:11" ht="12.75">
      <c r="A47" s="54"/>
      <c r="B47" s="54"/>
      <c r="C47" s="54"/>
      <c r="D47" s="54"/>
      <c r="E47" s="37" t="s">
        <v>74</v>
      </c>
      <c r="F47" s="38">
        <f>SUMIF($E3:$E43,"ΕΚΤ",F3:F43)</f>
        <v>62554099</v>
      </c>
      <c r="G47" s="38">
        <f>SUMIF($E3:$E43,"ΕΚΤ",G3:G43)</f>
        <v>65913211.85</v>
      </c>
      <c r="H47" s="38">
        <f>SUMIF($E3:$E43,"ΕΚΤ",H3:H43)</f>
        <v>65904306.41</v>
      </c>
      <c r="I47" s="39">
        <f t="shared" si="2"/>
        <v>1.0536993243240542</v>
      </c>
      <c r="J47" s="39">
        <f t="shared" si="2"/>
        <v>0.9998648914269226</v>
      </c>
      <c r="K47" s="39">
        <f>IF(F47&lt;&gt;0,H47/F47,0)</f>
        <v>1.0535569605118922</v>
      </c>
    </row>
    <row r="48" spans="1:11" ht="12.75">
      <c r="A48" s="55"/>
      <c r="B48" s="55"/>
      <c r="C48" s="55"/>
      <c r="D48" s="55"/>
      <c r="E48" s="40" t="s">
        <v>31</v>
      </c>
      <c r="F48" s="41">
        <f>SUMIF($E3:$E43,"ΕΓΤΠΕ-Π",F3:F43)</f>
        <v>113758145</v>
      </c>
      <c r="G48" s="41">
        <f>SUMIF($E3:$E43,"ΕΓΤΠΕ-Π",G3:G43)</f>
        <v>123909263.1599</v>
      </c>
      <c r="H48" s="41">
        <f>SUMIF($E3:$E43,"ΕΓΤΠΕ-Π",H3:H43)</f>
        <v>121213748.35000002</v>
      </c>
      <c r="I48" s="42">
        <f t="shared" si="2"/>
        <v>1.089234209646263</v>
      </c>
      <c r="J48" s="42">
        <f t="shared" si="2"/>
        <v>0.978246058921184</v>
      </c>
      <c r="K48" s="42">
        <f>IF(F48&lt;&gt;0,H48/F48,0)</f>
        <v>1.0655390728285876</v>
      </c>
    </row>
    <row r="50" spans="7:8" ht="12.75">
      <c r="G50" s="25"/>
      <c r="H50" s="25"/>
    </row>
    <row r="86" ht="12.75">
      <c r="F86" s="28"/>
    </row>
  </sheetData>
  <sheetProtection/>
  <mergeCells count="13">
    <mergeCell ref="A46:D48"/>
    <mergeCell ref="A37:A39"/>
    <mergeCell ref="A21:A29"/>
    <mergeCell ref="B21:B29"/>
    <mergeCell ref="A30:A36"/>
    <mergeCell ref="B30:B36"/>
    <mergeCell ref="B37:B39"/>
    <mergeCell ref="A40:A43"/>
    <mergeCell ref="B40:B43"/>
    <mergeCell ref="A3:A16"/>
    <mergeCell ref="B3:B16"/>
    <mergeCell ref="A17:A20"/>
    <mergeCell ref="B17:B20"/>
  </mergeCells>
  <conditionalFormatting sqref="K3:K43">
    <cfRule type="cellIs" priority="1" dxfId="0" operator="greaterThan" stopIfTrue="1">
      <formula>1.001</formula>
    </cfRule>
  </conditionalFormatting>
  <printOptions horizontalCentered="1"/>
  <pageMargins left="0.4724409448818898" right="0.7480314960629921" top="0.49" bottom="0.33" header="0.14" footer="0.2755905511811024"/>
  <pageSetup fitToHeight="0" horizontalDpi="300" verticalDpi="300" orientation="landscape" paperSize="9" scale="48" r:id="rId1"/>
  <headerFooter alignWithMargins="0">
    <oddFooter>&amp;L&amp;"Arial,Πλάγια"&amp;9Ειδική Υπηρεσία Ο.Π.Σ.&amp;R&amp;"Arial,Πλάγια"&amp;9&amp;P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YPETHO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dmemtsas</dc:creator>
  <cp:keywords/>
  <dc:description/>
  <cp:lastModifiedBy>fotini</cp:lastModifiedBy>
  <cp:lastPrinted>2006-03-31T08:24:18Z</cp:lastPrinted>
  <dcterms:created xsi:type="dcterms:W3CDTF">2002-12-18T10:09:34Z</dcterms:created>
  <dcterms:modified xsi:type="dcterms:W3CDTF">2011-04-12T14:31:07Z</dcterms:modified>
  <cp:category/>
  <cp:version/>
  <cp:contentType/>
  <cp:contentStatus/>
</cp:coreProperties>
</file>